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1\users$\Michael.Showers\Documents\Debt\Sewer\"/>
    </mc:Choice>
  </mc:AlternateContent>
  <bookViews>
    <workbookView xWindow="0" yWindow="0" windowWidth="28800" windowHeight="11730"/>
  </bookViews>
  <sheets>
    <sheet name="Budget" sheetId="3" r:id="rId1"/>
    <sheet name="Sheet1" sheetId="1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5" i="3"/>
  <c r="E21" i="3"/>
  <c r="E19" i="3"/>
  <c r="E18" i="3"/>
  <c r="E14" i="3"/>
  <c r="E13" i="3"/>
  <c r="E11" i="3"/>
  <c r="B6" i="3"/>
  <c r="E8" i="3" s="1"/>
  <c r="E23" i="3" l="1"/>
  <c r="E26" i="3" s="1"/>
  <c r="E27" i="1"/>
  <c r="E13" i="1" l="1"/>
  <c r="E11" i="1"/>
  <c r="E35" i="1" l="1"/>
  <c r="E14" i="1"/>
  <c r="E19" i="1"/>
  <c r="B6" i="1"/>
  <c r="E21" i="1" l="1"/>
  <c r="E15" i="1" l="1"/>
  <c r="E16" i="1"/>
  <c r="E20" i="1"/>
  <c r="E8" i="1"/>
  <c r="E23" i="1" l="1"/>
  <c r="E37" i="1" l="1"/>
</calcChain>
</file>

<file path=xl/sharedStrings.xml><?xml version="1.0" encoding="utf-8"?>
<sst xmlns="http://schemas.openxmlformats.org/spreadsheetml/2006/main" count="102" uniqueCount="58">
  <si>
    <t>Projects</t>
  </si>
  <si>
    <t>Cost estimate</t>
  </si>
  <si>
    <t>Stage</t>
  </si>
  <si>
    <t>SR 260 Crossings</t>
  </si>
  <si>
    <t>Lagoon Closure East</t>
  </si>
  <si>
    <t>Car Ports</t>
  </si>
  <si>
    <t>O'Reilly's (inspection)</t>
  </si>
  <si>
    <t>Asset Management Program</t>
  </si>
  <si>
    <t>Funded</t>
  </si>
  <si>
    <t>Yes</t>
  </si>
  <si>
    <t>no</t>
  </si>
  <si>
    <t>Plant change over includes Header Pipe replacement, rework clarifier and wasting improvements</t>
  </si>
  <si>
    <t>Lift Station Pump</t>
  </si>
  <si>
    <t>Lift Station SCADA</t>
  </si>
  <si>
    <t>Adding UV disinfection</t>
  </si>
  <si>
    <t>yes</t>
  </si>
  <si>
    <t>U/V and Filter Building</t>
  </si>
  <si>
    <t>Blower Enclosure</t>
  </si>
  <si>
    <t>BFP Building</t>
  </si>
  <si>
    <t>Lift Station VFD</t>
  </si>
  <si>
    <t>Gannon Repairs</t>
  </si>
  <si>
    <t>Drying Beds (dirt work $200,000)</t>
  </si>
  <si>
    <t>Sludge Pump Vaults 1&amp;2</t>
  </si>
  <si>
    <t>Yard Piping</t>
  </si>
  <si>
    <t>Repair office (new windows,fix sides and roof</t>
  </si>
  <si>
    <t>Sub-total</t>
  </si>
  <si>
    <t>Truck Pump Station includes road widening and culvert</t>
  </si>
  <si>
    <t>Sustaining Plant</t>
  </si>
  <si>
    <t>Primary system</t>
  </si>
  <si>
    <t>Cost Savings</t>
  </si>
  <si>
    <t>Best Syst/Reduce Chl use</t>
  </si>
  <si>
    <t>Incr'd Capacity - .3 to .65</t>
  </si>
  <si>
    <t>Engineering/Cost of Money (15%)</t>
  </si>
  <si>
    <t>Wastewater WIFA Funding Estimates</t>
  </si>
  <si>
    <t>Town of Camp Verde - FY18</t>
  </si>
  <si>
    <t>Purpose</t>
  </si>
  <si>
    <t>Solar Installation</t>
  </si>
  <si>
    <t>Energy &amp; Cost Savings</t>
  </si>
  <si>
    <t>Protect System</t>
  </si>
  <si>
    <t>Sell water / limit ground water use from Const.</t>
  </si>
  <si>
    <t>Refinancing</t>
  </si>
  <si>
    <t>USDA RD Loan 92-07</t>
  </si>
  <si>
    <t>WIFA Loan 071</t>
  </si>
  <si>
    <t>WIFA Loan 088</t>
  </si>
  <si>
    <t>Refinancing Total</t>
  </si>
  <si>
    <t>Total Package</t>
  </si>
  <si>
    <t>Cost Estimate</t>
  </si>
  <si>
    <t>Lagoon closure West</t>
  </si>
  <si>
    <t>Repurpose Lagoons</t>
  </si>
  <si>
    <t>Lagoon Liner (if req'd by ADEQ)</t>
  </si>
  <si>
    <t>Secondary Syst.</t>
  </si>
  <si>
    <t>Fire Main back to WWTP</t>
  </si>
  <si>
    <t>Total Projects</t>
  </si>
  <si>
    <t>Debt Requirement</t>
  </si>
  <si>
    <t>Est'd Principal Forgiveness</t>
  </si>
  <si>
    <t>Final WIFA Draw-down</t>
  </si>
  <si>
    <t>Est'd Engineering/Cost of Money (15%)</t>
  </si>
  <si>
    <t>Chlorine Canopy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</si>
</sst>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9" fontId="2" fillId="0" borderId="1" xfId="0" applyNumberFormat="1" applyFont="1" applyBorder="1"/>
    <xf numFmtId="4" fontId="2" fillId="0" borderId="1" xfId="0" applyNumberFormat="1" applyFont="1" applyBorder="1"/>
    <xf numFmtId="9" fontId="2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4" fillId="0" borderId="0" xfId="0" applyFont="1"/>
    <xf numFmtId="0" fontId="4" fillId="2" borderId="7" xfId="0" applyFont="1" applyFill="1" applyBorder="1"/>
    <xf numFmtId="0" fontId="4" fillId="2" borderId="18" xfId="0" applyFont="1" applyFill="1" applyBorder="1"/>
    <xf numFmtId="0" fontId="4" fillId="2" borderId="11" xfId="0" applyFont="1" applyFill="1" applyBorder="1"/>
    <xf numFmtId="0" fontId="4" fillId="4" borderId="18" xfId="0" applyFont="1" applyFill="1" applyBorder="1"/>
    <xf numFmtId="0" fontId="4" fillId="6" borderId="7" xfId="0" applyFont="1" applyFill="1" applyBorder="1"/>
    <xf numFmtId="0" fontId="4" fillId="6" borderId="18" xfId="0" applyFont="1" applyFill="1" applyBorder="1"/>
    <xf numFmtId="0" fontId="4" fillId="6" borderId="11" xfId="0" applyFont="1" applyFill="1" applyBorder="1"/>
    <xf numFmtId="0" fontId="4" fillId="6" borderId="23" xfId="0" applyFont="1" applyFill="1" applyBorder="1"/>
    <xf numFmtId="0" fontId="4" fillId="6" borderId="15" xfId="0" applyFont="1" applyFill="1" applyBorder="1"/>
    <xf numFmtId="0" fontId="4" fillId="6" borderId="24" xfId="0" applyFont="1" applyFill="1" applyBorder="1"/>
    <xf numFmtId="0" fontId="4" fillId="2" borderId="23" xfId="0" applyFont="1" applyFill="1" applyBorder="1"/>
    <xf numFmtId="0" fontId="4" fillId="2" borderId="15" xfId="0" applyFont="1" applyFill="1" applyBorder="1"/>
    <xf numFmtId="0" fontId="4" fillId="2" borderId="24" xfId="0" applyFont="1" applyFill="1" applyBorder="1"/>
    <xf numFmtId="0" fontId="4" fillId="5" borderId="16" xfId="0" applyFont="1" applyFill="1" applyBorder="1"/>
    <xf numFmtId="0" fontId="4" fillId="7" borderId="20" xfId="0" applyFont="1" applyFill="1" applyBorder="1"/>
    <xf numFmtId="0" fontId="4" fillId="0" borderId="25" xfId="0" applyFont="1" applyFill="1" applyBorder="1"/>
    <xf numFmtId="0" fontId="4" fillId="2" borderId="28" xfId="0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0" fontId="4" fillId="6" borderId="28" xfId="0" applyFont="1" applyFill="1" applyBorder="1"/>
    <xf numFmtId="0" fontId="4" fillId="6" borderId="29" xfId="0" applyFont="1" applyFill="1" applyBorder="1"/>
    <xf numFmtId="0" fontId="4" fillId="6" borderId="30" xfId="0" applyFont="1" applyFill="1" applyBorder="1"/>
    <xf numFmtId="0" fontId="4" fillId="7" borderId="31" xfId="0" applyFont="1" applyFill="1" applyBorder="1" applyAlignment="1">
      <alignment wrapText="1"/>
    </xf>
    <xf numFmtId="0" fontId="4" fillId="7" borderId="27" xfId="0" applyFont="1" applyFill="1" applyBorder="1" applyAlignment="1">
      <alignment wrapText="1"/>
    </xf>
    <xf numFmtId="0" fontId="4" fillId="0" borderId="31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4" fillId="4" borderId="22" xfId="0" applyFont="1" applyFill="1" applyBorder="1"/>
    <xf numFmtId="0" fontId="4" fillId="4" borderId="32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/>
    <xf numFmtId="0" fontId="4" fillId="8" borderId="31" xfId="0" applyFont="1" applyFill="1" applyBorder="1" applyAlignment="1">
      <alignment wrapText="1"/>
    </xf>
    <xf numFmtId="0" fontId="4" fillId="8" borderId="20" xfId="0" applyFont="1" applyFill="1" applyBorder="1"/>
    <xf numFmtId="0" fontId="4" fillId="8" borderId="27" xfId="0" applyFont="1" applyFill="1" applyBorder="1" applyAlignment="1">
      <alignment wrapText="1"/>
    </xf>
    <xf numFmtId="0" fontId="4" fillId="5" borderId="9" xfId="0" applyFont="1" applyFill="1" applyBorder="1"/>
    <xf numFmtId="0" fontId="4" fillId="5" borderId="33" xfId="0" applyFont="1" applyFill="1" applyBorder="1"/>
    <xf numFmtId="3" fontId="4" fillId="0" borderId="0" xfId="0" applyNumberFormat="1" applyFont="1"/>
    <xf numFmtId="3" fontId="4" fillId="0" borderId="34" xfId="0" applyNumberFormat="1" applyFont="1" applyBorder="1"/>
    <xf numFmtId="0" fontId="3" fillId="0" borderId="0" xfId="0" applyFont="1" applyAlignment="1">
      <alignment horizontal="center"/>
    </xf>
    <xf numFmtId="3" fontId="3" fillId="0" borderId="21" xfId="0" applyNumberFormat="1" applyFont="1" applyBorder="1"/>
    <xf numFmtId="3" fontId="3" fillId="0" borderId="0" xfId="0" applyNumberFormat="1" applyFont="1"/>
    <xf numFmtId="3" fontId="3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4" fillId="6" borderId="8" xfId="0" applyNumberFormat="1" applyFont="1" applyFill="1" applyBorder="1"/>
    <xf numFmtId="3" fontId="4" fillId="6" borderId="9" xfId="0" applyNumberFormat="1" applyFont="1" applyFill="1" applyBorder="1"/>
    <xf numFmtId="3" fontId="4" fillId="6" borderId="10" xfId="0" applyNumberFormat="1" applyFont="1" applyFill="1" applyBorder="1" applyAlignment="1">
      <alignment horizontal="right"/>
    </xf>
    <xf numFmtId="3" fontId="4" fillId="6" borderId="1" xfId="0" applyNumberFormat="1" applyFont="1" applyFill="1" applyBorder="1"/>
    <xf numFmtId="3" fontId="4" fillId="6" borderId="6" xfId="0" applyNumberFormat="1" applyFont="1" applyFill="1" applyBorder="1"/>
    <xf numFmtId="3" fontId="4" fillId="6" borderId="19" xfId="0" applyNumberFormat="1" applyFont="1" applyFill="1" applyBorder="1" applyAlignment="1">
      <alignment horizontal="right"/>
    </xf>
    <xf numFmtId="3" fontId="4" fillId="6" borderId="4" xfId="0" applyNumberFormat="1" applyFont="1" applyFill="1" applyBorder="1"/>
    <xf numFmtId="3" fontId="4" fillId="6" borderId="12" xfId="0" applyNumberFormat="1" applyFont="1" applyFill="1" applyBorder="1"/>
    <xf numFmtId="3" fontId="4" fillId="6" borderId="13" xfId="0" applyNumberFormat="1" applyFont="1" applyFill="1" applyBorder="1" applyAlignment="1">
      <alignment horizontal="right"/>
    </xf>
    <xf numFmtId="3" fontId="4" fillId="8" borderId="26" xfId="0" applyNumberFormat="1" applyFont="1" applyFill="1" applyBorder="1"/>
    <xf numFmtId="3" fontId="4" fillId="8" borderId="25" xfId="0" applyNumberFormat="1" applyFont="1" applyFill="1" applyBorder="1"/>
    <xf numFmtId="3" fontId="4" fillId="8" borderId="25" xfId="0" applyNumberFormat="1" applyFont="1" applyFill="1" applyBorder="1" applyAlignment="1">
      <alignment horizontal="right"/>
    </xf>
    <xf numFmtId="3" fontId="4" fillId="5" borderId="14" xfId="0" applyNumberFormat="1" applyFont="1" applyFill="1" applyBorder="1"/>
    <xf numFmtId="3" fontId="4" fillId="5" borderId="15" xfId="0" applyNumberFormat="1" applyFont="1" applyFill="1" applyBorder="1"/>
    <xf numFmtId="3" fontId="4" fillId="5" borderId="17" xfId="0" applyNumberFormat="1" applyFont="1" applyFill="1" applyBorder="1" applyAlignment="1">
      <alignment horizontal="right"/>
    </xf>
    <xf numFmtId="3" fontId="4" fillId="4" borderId="1" xfId="0" applyNumberFormat="1" applyFont="1" applyFill="1" applyBorder="1"/>
    <xf numFmtId="3" fontId="4" fillId="4" borderId="6" xfId="0" applyNumberFormat="1" applyFont="1" applyFill="1" applyBorder="1"/>
    <xf numFmtId="3" fontId="4" fillId="4" borderId="19" xfId="0" applyNumberFormat="1" applyFont="1" applyFill="1" applyBorder="1" applyAlignment="1">
      <alignment horizontal="right"/>
    </xf>
    <xf numFmtId="3" fontId="4" fillId="2" borderId="8" xfId="0" applyNumberFormat="1" applyFont="1" applyFill="1" applyBorder="1"/>
    <xf numFmtId="3" fontId="4" fillId="2" borderId="10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3" fontId="4" fillId="2" borderId="19" xfId="0" applyNumberFormat="1" applyFont="1" applyFill="1" applyBorder="1" applyAlignment="1">
      <alignment horizontal="right"/>
    </xf>
    <xf numFmtId="3" fontId="4" fillId="2" borderId="4" xfId="0" applyNumberFormat="1" applyFont="1" applyFill="1" applyBorder="1"/>
    <xf numFmtId="3" fontId="4" fillId="2" borderId="13" xfId="0" applyNumberFormat="1" applyFont="1" applyFill="1" applyBorder="1" applyAlignment="1">
      <alignment horizontal="right"/>
    </xf>
    <xf numFmtId="3" fontId="4" fillId="7" borderId="26" xfId="0" applyNumberFormat="1" applyFont="1" applyFill="1" applyBorder="1"/>
    <xf numFmtId="3" fontId="4" fillId="7" borderId="26" xfId="0" applyNumberFormat="1" applyFont="1" applyFill="1" applyBorder="1" applyAlignment="1">
      <alignment horizontal="right"/>
    </xf>
    <xf numFmtId="3" fontId="4" fillId="0" borderId="26" xfId="0" applyNumberFormat="1" applyFont="1" applyFill="1" applyBorder="1"/>
    <xf numFmtId="3" fontId="4" fillId="0" borderId="26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3" fontId="3" fillId="0" borderId="21" xfId="0" applyNumberFormat="1" applyFont="1" applyFill="1" applyBorder="1"/>
    <xf numFmtId="0" fontId="3" fillId="0" borderId="35" xfId="0" applyFont="1" applyBorder="1" applyAlignment="1">
      <alignment horizontal="center"/>
    </xf>
    <xf numFmtId="3" fontId="3" fillId="0" borderId="20" xfId="0" applyNumberFormat="1" applyFont="1" applyBorder="1"/>
    <xf numFmtId="0" fontId="3" fillId="0" borderId="20" xfId="0" applyFont="1" applyBorder="1"/>
    <xf numFmtId="0" fontId="3" fillId="0" borderId="36" xfId="0" applyFont="1" applyBorder="1"/>
    <xf numFmtId="0" fontId="3" fillId="0" borderId="37" xfId="0" applyFont="1" applyBorder="1"/>
    <xf numFmtId="3" fontId="3" fillId="0" borderId="37" xfId="0" applyNumberFormat="1" applyFont="1" applyBorder="1"/>
    <xf numFmtId="0" fontId="4" fillId="0" borderId="38" xfId="0" applyFont="1" applyBorder="1"/>
    <xf numFmtId="3" fontId="4" fillId="0" borderId="38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9" borderId="16" xfId="0" applyFont="1" applyFill="1" applyBorder="1"/>
    <xf numFmtId="3" fontId="4" fillId="9" borderId="14" xfId="0" applyNumberFormat="1" applyFont="1" applyFill="1" applyBorder="1"/>
    <xf numFmtId="3" fontId="4" fillId="9" borderId="15" xfId="0" applyNumberFormat="1" applyFont="1" applyFill="1" applyBorder="1"/>
    <xf numFmtId="3" fontId="4" fillId="9" borderId="15" xfId="0" applyNumberFormat="1" applyFont="1" applyFill="1" applyBorder="1" applyAlignment="1">
      <alignment horizontal="right"/>
    </xf>
    <xf numFmtId="0" fontId="4" fillId="9" borderId="15" xfId="0" applyFont="1" applyFill="1" applyBorder="1"/>
    <xf numFmtId="0" fontId="4" fillId="9" borderId="29" xfId="0" applyFont="1" applyFill="1" applyBorder="1"/>
    <xf numFmtId="0" fontId="4" fillId="3" borderId="16" xfId="0" applyFont="1" applyFill="1" applyBorder="1" applyAlignment="1">
      <alignment wrapText="1"/>
    </xf>
    <xf numFmtId="3" fontId="4" fillId="3" borderId="14" xfId="0" applyNumberFormat="1" applyFont="1" applyFill="1" applyBorder="1"/>
    <xf numFmtId="3" fontId="4" fillId="3" borderId="15" xfId="0" applyNumberFormat="1" applyFont="1" applyFill="1" applyBorder="1"/>
    <xf numFmtId="3" fontId="4" fillId="3" borderId="15" xfId="0" applyNumberFormat="1" applyFont="1" applyFill="1" applyBorder="1" applyAlignment="1">
      <alignment horizontal="right"/>
    </xf>
    <xf numFmtId="0" fontId="4" fillId="3" borderId="0" xfId="0" applyFont="1" applyFill="1" applyBorder="1"/>
    <xf numFmtId="0" fontId="4" fillId="3" borderId="29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3" fontId="4" fillId="3" borderId="8" xfId="0" applyNumberFormat="1" applyFont="1" applyFill="1" applyBorder="1"/>
    <xf numFmtId="3" fontId="4" fillId="3" borderId="9" xfId="0" applyNumberFormat="1" applyFont="1" applyFill="1" applyBorder="1"/>
    <xf numFmtId="3" fontId="4" fillId="3" borderId="8" xfId="0" applyNumberFormat="1" applyFont="1" applyFill="1" applyBorder="1" applyAlignment="1">
      <alignment horizontal="right"/>
    </xf>
    <xf numFmtId="0" fontId="4" fillId="3" borderId="9" xfId="0" applyFont="1" applyFill="1" applyBorder="1"/>
    <xf numFmtId="0" fontId="4" fillId="3" borderId="33" xfId="0" applyFont="1" applyFill="1" applyBorder="1" applyAlignment="1">
      <alignment wrapText="1"/>
    </xf>
    <xf numFmtId="3" fontId="3" fillId="0" borderId="39" xfId="0" applyNumberFormat="1" applyFont="1" applyFill="1" applyBorder="1"/>
    <xf numFmtId="3" fontId="4" fillId="10" borderId="3" xfId="0" applyNumberFormat="1" applyFont="1" applyFill="1" applyBorder="1"/>
    <xf numFmtId="0" fontId="4" fillId="10" borderId="2" xfId="0" applyFont="1" applyFill="1" applyBorder="1"/>
    <xf numFmtId="3" fontId="4" fillId="10" borderId="23" xfId="0" applyNumberFormat="1" applyFont="1" applyFill="1" applyBorder="1"/>
    <xf numFmtId="3" fontId="4" fillId="10" borderId="40" xfId="0" applyNumberFormat="1" applyFont="1" applyFill="1" applyBorder="1" applyAlignment="1">
      <alignment horizontal="right"/>
    </xf>
    <xf numFmtId="0" fontId="4" fillId="10" borderId="23" xfId="0" applyFont="1" applyFill="1" applyBorder="1"/>
    <xf numFmtId="0" fontId="4" fillId="10" borderId="28" xfId="0" applyFont="1" applyFill="1" applyBorder="1"/>
    <xf numFmtId="0" fontId="4" fillId="11" borderId="31" xfId="0" applyFont="1" applyFill="1" applyBorder="1" applyAlignment="1">
      <alignment wrapText="1"/>
    </xf>
    <xf numFmtId="3" fontId="4" fillId="11" borderId="26" xfId="0" applyNumberFormat="1" applyFont="1" applyFill="1" applyBorder="1"/>
    <xf numFmtId="3" fontId="4" fillId="11" borderId="26" xfId="0" applyNumberFormat="1" applyFont="1" applyFill="1" applyBorder="1" applyAlignment="1">
      <alignment horizontal="right"/>
    </xf>
    <xf numFmtId="0" fontId="4" fillId="11" borderId="20" xfId="0" applyFont="1" applyFill="1" applyBorder="1"/>
    <xf numFmtId="0" fontId="4" fillId="11" borderId="27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A29" sqref="A29:XFD37"/>
    </sheetView>
  </sheetViews>
  <sheetFormatPr defaultRowHeight="15.75" x14ac:dyDescent="0.25"/>
  <cols>
    <col min="1" max="1" width="41.28515625" style="10" customWidth="1"/>
    <col min="2" max="2" width="17" style="47" customWidth="1"/>
    <col min="3" max="3" width="8.5703125" style="47" hidden="1" customWidth="1"/>
    <col min="4" max="4" width="11" style="47" hidden="1" customWidth="1"/>
    <col min="5" max="5" width="15.42578125" style="47" customWidth="1"/>
    <col min="6" max="6" width="3.140625" style="10" customWidth="1"/>
    <col min="7" max="7" width="27.5703125" style="10" bestFit="1" customWidth="1"/>
    <col min="8" max="8" width="8.5703125" bestFit="1" customWidth="1"/>
    <col min="9" max="9" width="11" bestFit="1" customWidth="1"/>
  </cols>
  <sheetData>
    <row r="1" spans="1:7" ht="18" x14ac:dyDescent="0.25">
      <c r="A1" s="125" t="s">
        <v>33</v>
      </c>
      <c r="B1" s="125"/>
      <c r="C1" s="125"/>
      <c r="D1" s="125"/>
      <c r="E1" s="125"/>
      <c r="F1" s="125"/>
      <c r="G1" s="125"/>
    </row>
    <row r="2" spans="1:7" x14ac:dyDescent="0.25">
      <c r="A2" s="126" t="s">
        <v>34</v>
      </c>
      <c r="B2" s="126"/>
      <c r="C2" s="126"/>
      <c r="D2" s="126"/>
      <c r="E2" s="126"/>
      <c r="F2" s="126"/>
      <c r="G2" s="126"/>
    </row>
    <row r="4" spans="1:7" ht="16.5" thickBot="1" x14ac:dyDescent="0.3"/>
    <row r="5" spans="1:7" ht="16.5" thickBot="1" x14ac:dyDescent="0.3">
      <c r="A5" s="9" t="s">
        <v>0</v>
      </c>
      <c r="B5" s="52" t="s">
        <v>46</v>
      </c>
      <c r="C5" s="53" t="s">
        <v>2</v>
      </c>
      <c r="D5" s="54" t="s">
        <v>8</v>
      </c>
      <c r="E5" s="52" t="s">
        <v>25</v>
      </c>
      <c r="F5" s="127" t="s">
        <v>35</v>
      </c>
      <c r="G5" s="128"/>
    </row>
    <row r="6" spans="1:7" x14ac:dyDescent="0.25">
      <c r="A6" s="15" t="s">
        <v>21</v>
      </c>
      <c r="B6" s="55">
        <f>906810</f>
        <v>906810</v>
      </c>
      <c r="C6" s="56">
        <v>0.05</v>
      </c>
      <c r="D6" s="57"/>
      <c r="E6" s="55"/>
      <c r="F6" s="18"/>
      <c r="G6" s="30" t="s">
        <v>28</v>
      </c>
    </row>
    <row r="7" spans="1:7" x14ac:dyDescent="0.25">
      <c r="A7" s="16" t="s">
        <v>22</v>
      </c>
      <c r="B7" s="58">
        <v>110400</v>
      </c>
      <c r="C7" s="59"/>
      <c r="D7" s="60"/>
      <c r="E7" s="58"/>
      <c r="F7" s="19"/>
      <c r="G7" s="31" t="s">
        <v>29</v>
      </c>
    </row>
    <row r="8" spans="1:7" ht="16.5" thickBot="1" x14ac:dyDescent="0.3">
      <c r="A8" s="17" t="s">
        <v>23</v>
      </c>
      <c r="B8" s="61">
        <v>30000</v>
      </c>
      <c r="C8" s="62"/>
      <c r="D8" s="63"/>
      <c r="E8" s="61">
        <f>SUM(B6:B8)</f>
        <v>1047210</v>
      </c>
      <c r="F8" s="20"/>
      <c r="G8" s="32"/>
    </row>
    <row r="9" spans="1:7" x14ac:dyDescent="0.25">
      <c r="A9" s="95" t="s">
        <v>47</v>
      </c>
      <c r="B9" s="96">
        <v>100000</v>
      </c>
      <c r="C9" s="97"/>
      <c r="D9" s="98"/>
      <c r="E9" s="96"/>
      <c r="F9" s="99"/>
      <c r="G9" s="100" t="s">
        <v>50</v>
      </c>
    </row>
    <row r="10" spans="1:7" x14ac:dyDescent="0.25">
      <c r="A10" s="95" t="s">
        <v>48</v>
      </c>
      <c r="B10" s="96">
        <v>180000</v>
      </c>
      <c r="C10" s="97"/>
      <c r="D10" s="98"/>
      <c r="E10" s="96"/>
      <c r="F10" s="99"/>
      <c r="G10" s="100" t="s">
        <v>27</v>
      </c>
    </row>
    <row r="11" spans="1:7" ht="16.5" thickBot="1" x14ac:dyDescent="0.3">
      <c r="A11" s="95" t="s">
        <v>49</v>
      </c>
      <c r="B11" s="96">
        <v>75000</v>
      </c>
      <c r="C11" s="97"/>
      <c r="D11" s="98"/>
      <c r="E11" s="96">
        <f>SUM(B9:B11)</f>
        <v>355000</v>
      </c>
      <c r="F11" s="99"/>
      <c r="G11" s="100"/>
    </row>
    <row r="12" spans="1:7" ht="45.75" x14ac:dyDescent="0.25">
      <c r="A12" s="107" t="s">
        <v>11</v>
      </c>
      <c r="B12" s="108">
        <v>600000</v>
      </c>
      <c r="C12" s="109">
        <v>0.05</v>
      </c>
      <c r="D12" s="110"/>
      <c r="E12" s="108"/>
      <c r="F12" s="111"/>
      <c r="G12" s="112" t="s">
        <v>31</v>
      </c>
    </row>
    <row r="13" spans="1:7" ht="16.5" thickBot="1" x14ac:dyDescent="0.3">
      <c r="A13" s="101" t="s">
        <v>51</v>
      </c>
      <c r="B13" s="102">
        <v>105000</v>
      </c>
      <c r="C13" s="103"/>
      <c r="D13" s="104"/>
      <c r="E13" s="102">
        <f>+B12+B13</f>
        <v>705000</v>
      </c>
      <c r="F13" s="105"/>
      <c r="G13" s="106"/>
    </row>
    <row r="14" spans="1:7" ht="16.5" thickBot="1" x14ac:dyDescent="0.3">
      <c r="A14" s="42" t="s">
        <v>36</v>
      </c>
      <c r="B14" s="64">
        <v>500000</v>
      </c>
      <c r="C14" s="65"/>
      <c r="D14" s="66"/>
      <c r="E14" s="64">
        <f>+B14</f>
        <v>500000</v>
      </c>
      <c r="F14" s="43"/>
      <c r="G14" s="44" t="s">
        <v>37</v>
      </c>
    </row>
    <row r="15" spans="1:7" ht="16.5" thickBot="1" x14ac:dyDescent="0.3">
      <c r="A15" s="115" t="s">
        <v>14</v>
      </c>
      <c r="B15" s="114">
        <v>320000</v>
      </c>
      <c r="C15" s="116"/>
      <c r="D15" s="117"/>
      <c r="E15" s="114">
        <f>+B15</f>
        <v>320000</v>
      </c>
      <c r="F15" s="118"/>
      <c r="G15" s="119" t="s">
        <v>30</v>
      </c>
    </row>
    <row r="16" spans="1:7" x14ac:dyDescent="0.25">
      <c r="A16" s="11" t="s">
        <v>19</v>
      </c>
      <c r="B16" s="73">
        <v>27000</v>
      </c>
      <c r="C16" s="73"/>
      <c r="D16" s="74"/>
      <c r="E16" s="73"/>
      <c r="F16" s="21"/>
      <c r="G16" s="27" t="s">
        <v>27</v>
      </c>
    </row>
    <row r="17" spans="1:7" x14ac:dyDescent="0.25">
      <c r="A17" s="12" t="s">
        <v>12</v>
      </c>
      <c r="B17" s="75">
        <v>80000</v>
      </c>
      <c r="C17" s="75"/>
      <c r="D17" s="76"/>
      <c r="E17" s="75"/>
      <c r="F17" s="22"/>
      <c r="G17" s="28"/>
    </row>
    <row r="18" spans="1:7" ht="16.5" thickBot="1" x14ac:dyDescent="0.3">
      <c r="A18" s="13" t="s">
        <v>13</v>
      </c>
      <c r="B18" s="77">
        <v>30000</v>
      </c>
      <c r="C18" s="77"/>
      <c r="D18" s="78"/>
      <c r="E18" s="77">
        <f>SUM(B16:B18)</f>
        <v>137000</v>
      </c>
      <c r="F18" s="23"/>
      <c r="G18" s="29"/>
    </row>
    <row r="19" spans="1:7" ht="31.5" thickBot="1" x14ac:dyDescent="0.3">
      <c r="A19" s="33" t="s">
        <v>26</v>
      </c>
      <c r="B19" s="79">
        <v>50000</v>
      </c>
      <c r="C19" s="79"/>
      <c r="D19" s="80"/>
      <c r="E19" s="79">
        <f>+B19</f>
        <v>50000</v>
      </c>
      <c r="F19" s="25"/>
      <c r="G19" s="34" t="s">
        <v>39</v>
      </c>
    </row>
    <row r="20" spans="1:7" ht="16.5" thickBot="1" x14ac:dyDescent="0.3">
      <c r="A20" s="120" t="s">
        <v>57</v>
      </c>
      <c r="B20" s="121">
        <v>43000</v>
      </c>
      <c r="C20" s="121"/>
      <c r="D20" s="122"/>
      <c r="E20" s="121">
        <f>+B20</f>
        <v>43000</v>
      </c>
      <c r="F20" s="123"/>
      <c r="G20" s="124"/>
    </row>
    <row r="21" spans="1:7" ht="20.25" customHeight="1" thickBot="1" x14ac:dyDescent="0.3">
      <c r="A21" s="35" t="s">
        <v>56</v>
      </c>
      <c r="B21" s="81">
        <v>330000</v>
      </c>
      <c r="C21" s="81"/>
      <c r="D21" s="82"/>
      <c r="E21" s="81">
        <f>+B21</f>
        <v>330000</v>
      </c>
      <c r="F21" s="26"/>
      <c r="G21" s="36"/>
    </row>
    <row r="23" spans="1:7" s="41" customFormat="1" ht="16.5" thickBot="1" x14ac:dyDescent="0.3">
      <c r="A23" s="39" t="s">
        <v>52</v>
      </c>
      <c r="B23" s="83"/>
      <c r="C23" s="83"/>
      <c r="D23" s="83"/>
      <c r="E23" s="84">
        <f>SUM(E6:E22)</f>
        <v>3487210</v>
      </c>
      <c r="F23" s="40"/>
      <c r="G23" s="40"/>
    </row>
    <row r="24" spans="1:7" ht="16.5" thickTop="1" x14ac:dyDescent="0.25"/>
    <row r="25" spans="1:7" x14ac:dyDescent="0.25">
      <c r="A25" s="94" t="s">
        <v>54</v>
      </c>
      <c r="E25" s="47">
        <v>1000000</v>
      </c>
    </row>
    <row r="26" spans="1:7" s="41" customFormat="1" ht="16.5" thickBot="1" x14ac:dyDescent="0.3">
      <c r="A26" s="49" t="s">
        <v>53</v>
      </c>
      <c r="B26" s="51"/>
      <c r="C26" s="51"/>
      <c r="D26" s="51"/>
      <c r="E26" s="113">
        <f>+E23-E25</f>
        <v>2487210</v>
      </c>
      <c r="F26" s="40"/>
      <c r="G26" s="40"/>
    </row>
    <row r="27" spans="1:7" ht="16.5" thickTop="1" x14ac:dyDescent="0.25"/>
  </sheetData>
  <mergeCells count="3">
    <mergeCell ref="A1:G1"/>
    <mergeCell ref="A2:G2"/>
    <mergeCell ref="F5:G5"/>
  </mergeCells>
  <pageMargins left="0.7" right="0.7" top="0.75" bottom="0.75" header="0.3" footer="0.3"/>
  <pageSetup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4" workbookViewId="0">
      <selection activeCell="A4" sqref="A1:XFD1048576"/>
    </sheetView>
  </sheetViews>
  <sheetFormatPr defaultRowHeight="15.75" x14ac:dyDescent="0.25"/>
  <cols>
    <col min="1" max="1" width="40.28515625" style="10" bestFit="1" customWidth="1"/>
    <col min="2" max="2" width="17" style="47" customWidth="1"/>
    <col min="3" max="3" width="8.5703125" style="47" hidden="1" customWidth="1"/>
    <col min="4" max="4" width="11" style="47" hidden="1" customWidth="1"/>
    <col min="5" max="5" width="15.42578125" style="47" customWidth="1"/>
    <col min="6" max="6" width="3.140625" style="10" customWidth="1"/>
    <col min="7" max="7" width="27.5703125" style="10" bestFit="1" customWidth="1"/>
    <col min="8" max="8" width="8.5703125" bestFit="1" customWidth="1"/>
    <col min="9" max="9" width="11" bestFit="1" customWidth="1"/>
  </cols>
  <sheetData>
    <row r="1" spans="1:7" ht="18" x14ac:dyDescent="0.25">
      <c r="A1" s="125" t="s">
        <v>33</v>
      </c>
      <c r="B1" s="125"/>
      <c r="C1" s="125"/>
      <c r="D1" s="125"/>
      <c r="E1" s="125"/>
      <c r="F1" s="125"/>
      <c r="G1" s="125"/>
    </row>
    <row r="2" spans="1:7" x14ac:dyDescent="0.25">
      <c r="A2" s="126" t="s">
        <v>34</v>
      </c>
      <c r="B2" s="126"/>
      <c r="C2" s="126"/>
      <c r="D2" s="126"/>
      <c r="E2" s="126"/>
      <c r="F2" s="126"/>
      <c r="G2" s="126"/>
    </row>
    <row r="4" spans="1:7" ht="16.5" thickBot="1" x14ac:dyDescent="0.3"/>
    <row r="5" spans="1:7" ht="16.5" thickBot="1" x14ac:dyDescent="0.3">
      <c r="A5" s="9" t="s">
        <v>0</v>
      </c>
      <c r="B5" s="52" t="s">
        <v>46</v>
      </c>
      <c r="C5" s="53" t="s">
        <v>2</v>
      </c>
      <c r="D5" s="54" t="s">
        <v>8</v>
      </c>
      <c r="E5" s="52" t="s">
        <v>25</v>
      </c>
      <c r="F5" s="127" t="s">
        <v>35</v>
      </c>
      <c r="G5" s="128"/>
    </row>
    <row r="6" spans="1:7" x14ac:dyDescent="0.25">
      <c r="A6" s="15" t="s">
        <v>21</v>
      </c>
      <c r="B6" s="55">
        <f>906810</f>
        <v>906810</v>
      </c>
      <c r="C6" s="56">
        <v>0.05</v>
      </c>
      <c r="D6" s="57"/>
      <c r="E6" s="55"/>
      <c r="F6" s="18"/>
      <c r="G6" s="30" t="s">
        <v>28</v>
      </c>
    </row>
    <row r="7" spans="1:7" x14ac:dyDescent="0.25">
      <c r="A7" s="16" t="s">
        <v>22</v>
      </c>
      <c r="B7" s="58">
        <v>110400</v>
      </c>
      <c r="C7" s="59"/>
      <c r="D7" s="60"/>
      <c r="E7" s="58"/>
      <c r="F7" s="19"/>
      <c r="G7" s="31" t="s">
        <v>29</v>
      </c>
    </row>
    <row r="8" spans="1:7" ht="16.5" thickBot="1" x14ac:dyDescent="0.3">
      <c r="A8" s="17" t="s">
        <v>23</v>
      </c>
      <c r="B8" s="61">
        <v>30000</v>
      </c>
      <c r="C8" s="62"/>
      <c r="D8" s="63"/>
      <c r="E8" s="61">
        <f>SUM(B6:B8)</f>
        <v>1047210</v>
      </c>
      <c r="F8" s="20"/>
      <c r="G8" s="32"/>
    </row>
    <row r="9" spans="1:7" x14ac:dyDescent="0.25">
      <c r="A9" s="95" t="s">
        <v>47</v>
      </c>
      <c r="B9" s="96">
        <v>100000</v>
      </c>
      <c r="C9" s="97"/>
      <c r="D9" s="98"/>
      <c r="E9" s="96"/>
      <c r="F9" s="99"/>
      <c r="G9" s="100" t="s">
        <v>50</v>
      </c>
    </row>
    <row r="10" spans="1:7" x14ac:dyDescent="0.25">
      <c r="A10" s="95" t="s">
        <v>48</v>
      </c>
      <c r="B10" s="96">
        <v>180000</v>
      </c>
      <c r="C10" s="97"/>
      <c r="D10" s="98"/>
      <c r="E10" s="96"/>
      <c r="F10" s="99"/>
      <c r="G10" s="100" t="s">
        <v>27</v>
      </c>
    </row>
    <row r="11" spans="1:7" ht="16.5" thickBot="1" x14ac:dyDescent="0.3">
      <c r="A11" s="95" t="s">
        <v>49</v>
      </c>
      <c r="B11" s="96">
        <v>75000</v>
      </c>
      <c r="C11" s="97"/>
      <c r="D11" s="98"/>
      <c r="E11" s="96">
        <f>SUM(B9:B11)</f>
        <v>355000</v>
      </c>
      <c r="F11" s="99"/>
      <c r="G11" s="100"/>
    </row>
    <row r="12" spans="1:7" ht="45.75" x14ac:dyDescent="0.25">
      <c r="A12" s="107" t="s">
        <v>11</v>
      </c>
      <c r="B12" s="108">
        <v>600000</v>
      </c>
      <c r="C12" s="109">
        <v>0.05</v>
      </c>
      <c r="D12" s="110"/>
      <c r="E12" s="108"/>
      <c r="F12" s="111"/>
      <c r="G12" s="112" t="s">
        <v>31</v>
      </c>
    </row>
    <row r="13" spans="1:7" ht="16.5" thickBot="1" x14ac:dyDescent="0.3">
      <c r="A13" s="101" t="s">
        <v>51</v>
      </c>
      <c r="B13" s="102">
        <v>105000</v>
      </c>
      <c r="C13" s="103"/>
      <c r="D13" s="104"/>
      <c r="E13" s="102">
        <f>+B12+B13</f>
        <v>705000</v>
      </c>
      <c r="F13" s="105"/>
      <c r="G13" s="106"/>
    </row>
    <row r="14" spans="1:7" ht="16.5" thickBot="1" x14ac:dyDescent="0.3">
      <c r="A14" s="42" t="s">
        <v>36</v>
      </c>
      <c r="B14" s="64">
        <v>500000</v>
      </c>
      <c r="C14" s="65"/>
      <c r="D14" s="66"/>
      <c r="E14" s="64">
        <f>+B14</f>
        <v>500000</v>
      </c>
      <c r="F14" s="43"/>
      <c r="G14" s="44" t="s">
        <v>37</v>
      </c>
    </row>
    <row r="15" spans="1:7" x14ac:dyDescent="0.25">
      <c r="A15" s="24" t="s">
        <v>14</v>
      </c>
      <c r="B15" s="67">
        <v>320000</v>
      </c>
      <c r="C15" s="68"/>
      <c r="D15" s="69"/>
      <c r="E15" s="67">
        <f>+B15</f>
        <v>320000</v>
      </c>
      <c r="F15" s="45"/>
      <c r="G15" s="46" t="s">
        <v>30</v>
      </c>
    </row>
    <row r="16" spans="1:7" ht="16.5" thickBot="1" x14ac:dyDescent="0.3">
      <c r="A16" s="14" t="s">
        <v>16</v>
      </c>
      <c r="B16" s="70">
        <v>80000</v>
      </c>
      <c r="C16" s="71"/>
      <c r="D16" s="72"/>
      <c r="E16" s="70">
        <f>SUM(B16:B16)</f>
        <v>80000</v>
      </c>
      <c r="F16" s="37"/>
      <c r="G16" s="38" t="s">
        <v>38</v>
      </c>
    </row>
    <row r="17" spans="1:7" x14ac:dyDescent="0.25">
      <c r="A17" s="11" t="s">
        <v>19</v>
      </c>
      <c r="B17" s="73">
        <v>27000</v>
      </c>
      <c r="C17" s="73"/>
      <c r="D17" s="74"/>
      <c r="E17" s="73"/>
      <c r="F17" s="21"/>
      <c r="G17" s="27" t="s">
        <v>27</v>
      </c>
    </row>
    <row r="18" spans="1:7" x14ac:dyDescent="0.25">
      <c r="A18" s="12" t="s">
        <v>12</v>
      </c>
      <c r="B18" s="75">
        <v>80000</v>
      </c>
      <c r="C18" s="75"/>
      <c r="D18" s="76"/>
      <c r="E18" s="75"/>
      <c r="F18" s="22"/>
      <c r="G18" s="28"/>
    </row>
    <row r="19" spans="1:7" ht="16.5" thickBot="1" x14ac:dyDescent="0.3">
      <c r="A19" s="13" t="s">
        <v>13</v>
      </c>
      <c r="B19" s="77">
        <v>30000</v>
      </c>
      <c r="C19" s="77"/>
      <c r="D19" s="78"/>
      <c r="E19" s="77">
        <f>SUM(B17:B19)</f>
        <v>137000</v>
      </c>
      <c r="F19" s="23"/>
      <c r="G19" s="29"/>
    </row>
    <row r="20" spans="1:7" ht="31.5" thickBot="1" x14ac:dyDescent="0.3">
      <c r="A20" s="33" t="s">
        <v>26</v>
      </c>
      <c r="B20" s="79">
        <v>30000</v>
      </c>
      <c r="C20" s="79"/>
      <c r="D20" s="80"/>
      <c r="E20" s="79">
        <f>+B20</f>
        <v>30000</v>
      </c>
      <c r="F20" s="25"/>
      <c r="G20" s="34" t="s">
        <v>39</v>
      </c>
    </row>
    <row r="21" spans="1:7" ht="16.5" thickBot="1" x14ac:dyDescent="0.3">
      <c r="A21" s="35" t="s">
        <v>32</v>
      </c>
      <c r="B21" s="81">
        <v>330000</v>
      </c>
      <c r="C21" s="81"/>
      <c r="D21" s="82"/>
      <c r="E21" s="81">
        <f>+B21</f>
        <v>330000</v>
      </c>
      <c r="F21" s="26"/>
      <c r="G21" s="36"/>
    </row>
    <row r="23" spans="1:7" s="41" customFormat="1" ht="16.5" thickBot="1" x14ac:dyDescent="0.3">
      <c r="A23" s="39" t="s">
        <v>52</v>
      </c>
      <c r="B23" s="83"/>
      <c r="C23" s="83"/>
      <c r="D23" s="83"/>
      <c r="E23" s="84">
        <f>SUM(E6:E22)</f>
        <v>3504210</v>
      </c>
      <c r="F23" s="40"/>
      <c r="G23" s="40"/>
    </row>
    <row r="24" spans="1:7" ht="16.5" thickTop="1" x14ac:dyDescent="0.25"/>
    <row r="25" spans="1:7" x14ac:dyDescent="0.25">
      <c r="A25" s="93" t="s">
        <v>54</v>
      </c>
      <c r="E25" s="47">
        <v>500000</v>
      </c>
    </row>
    <row r="26" spans="1:7" x14ac:dyDescent="0.25">
      <c r="A26" s="93" t="s">
        <v>55</v>
      </c>
      <c r="E26" s="47">
        <v>500000</v>
      </c>
    </row>
    <row r="27" spans="1:7" s="41" customFormat="1" ht="16.5" thickBot="1" x14ac:dyDescent="0.3">
      <c r="A27" s="49" t="s">
        <v>53</v>
      </c>
      <c r="B27" s="51"/>
      <c r="C27" s="51"/>
      <c r="D27" s="51"/>
      <c r="E27" s="113">
        <f>+E23-E25-E26</f>
        <v>2504210</v>
      </c>
      <c r="F27" s="40"/>
      <c r="G27" s="40"/>
    </row>
    <row r="28" spans="1:7" ht="16.5" thickTop="1" x14ac:dyDescent="0.25"/>
    <row r="30" spans="1:7" s="41" customFormat="1" ht="16.5" thickBot="1" x14ac:dyDescent="0.3">
      <c r="A30" s="89" t="s">
        <v>40</v>
      </c>
      <c r="B30" s="90"/>
      <c r="C30" s="90"/>
      <c r="D30" s="90"/>
      <c r="E30" s="90"/>
      <c r="F30" s="40"/>
      <c r="G30" s="40"/>
    </row>
    <row r="31" spans="1:7" x14ac:dyDescent="0.25">
      <c r="A31" s="10" t="s">
        <v>41</v>
      </c>
      <c r="E31" s="47">
        <v>2797757</v>
      </c>
    </row>
    <row r="32" spans="1:7" x14ac:dyDescent="0.25">
      <c r="A32" s="10" t="s">
        <v>43</v>
      </c>
      <c r="E32" s="47">
        <v>2131579</v>
      </c>
    </row>
    <row r="33" spans="1:7" x14ac:dyDescent="0.25">
      <c r="A33" s="91" t="s">
        <v>42</v>
      </c>
      <c r="B33" s="92"/>
      <c r="E33" s="47">
        <v>246653</v>
      </c>
    </row>
    <row r="34" spans="1:7" x14ac:dyDescent="0.25">
      <c r="E34" s="48"/>
    </row>
    <row r="35" spans="1:7" s="41" customFormat="1" ht="16.5" thickBot="1" x14ac:dyDescent="0.3">
      <c r="A35" s="49" t="s">
        <v>44</v>
      </c>
      <c r="B35" s="51"/>
      <c r="C35" s="51"/>
      <c r="D35" s="51"/>
      <c r="E35" s="50">
        <f>SUM(E31:E34)</f>
        <v>5175989</v>
      </c>
      <c r="F35" s="40"/>
      <c r="G35" s="40"/>
    </row>
    <row r="36" spans="1:7" ht="17.25" thickTop="1" thickBot="1" x14ac:dyDescent="0.3"/>
    <row r="37" spans="1:7" s="41" customFormat="1" ht="16.5" thickBot="1" x14ac:dyDescent="0.3">
      <c r="A37" s="85" t="s">
        <v>45</v>
      </c>
      <c r="B37" s="86"/>
      <c r="C37" s="86"/>
      <c r="D37" s="86"/>
      <c r="E37" s="86">
        <f>+E23+E35</f>
        <v>8680199</v>
      </c>
      <c r="F37" s="87"/>
      <c r="G37" s="88"/>
    </row>
  </sheetData>
  <mergeCells count="3">
    <mergeCell ref="A1:G1"/>
    <mergeCell ref="A2:G2"/>
    <mergeCell ref="F5:G5"/>
  </mergeCells>
  <pageMargins left="0.7" right="0.7" top="0.75" bottom="0.75" header="0.3" footer="0.3"/>
  <pageSetup scale="8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23" sqref="A1:D23"/>
    </sheetView>
  </sheetViews>
  <sheetFormatPr defaultRowHeight="15" x14ac:dyDescent="0.25"/>
  <cols>
    <col min="1" max="1" width="32" bestFit="1" customWidth="1"/>
    <col min="2" max="2" width="18.85546875" bestFit="1" customWidth="1"/>
    <col min="3" max="3" width="8.5703125" bestFit="1" customWidth="1"/>
    <col min="4" max="4" width="11" bestFit="1" customWidth="1"/>
  </cols>
  <sheetData>
    <row r="1" spans="1:4" ht="20.25" x14ac:dyDescent="0.3">
      <c r="A1" s="1" t="s">
        <v>0</v>
      </c>
      <c r="B1" s="1" t="s">
        <v>1</v>
      </c>
      <c r="C1" s="1" t="s">
        <v>2</v>
      </c>
      <c r="D1" s="1" t="s">
        <v>8</v>
      </c>
    </row>
    <row r="2" spans="1:4" ht="18.75" x14ac:dyDescent="0.3">
      <c r="A2" s="3" t="s">
        <v>3</v>
      </c>
      <c r="B2" s="4">
        <v>340000</v>
      </c>
      <c r="C2" s="6">
        <v>0.7</v>
      </c>
      <c r="D2" s="2" t="s">
        <v>9</v>
      </c>
    </row>
    <row r="3" spans="1:4" ht="18.75" x14ac:dyDescent="0.3">
      <c r="A3" s="3"/>
      <c r="B3" s="4"/>
      <c r="C3" s="6"/>
      <c r="D3" s="2"/>
    </row>
    <row r="4" spans="1:4" ht="18.75" x14ac:dyDescent="0.3">
      <c r="A4" s="5"/>
      <c r="B4" s="4"/>
      <c r="C4" s="6"/>
      <c r="D4" s="2"/>
    </row>
    <row r="5" spans="1:4" ht="18.75" x14ac:dyDescent="0.3">
      <c r="A5" s="5"/>
      <c r="B5" s="4"/>
      <c r="C5" s="6"/>
      <c r="D5" s="2"/>
    </row>
    <row r="6" spans="1:4" ht="18.75" x14ac:dyDescent="0.3">
      <c r="A6" s="3"/>
      <c r="B6" s="7"/>
      <c r="C6" s="3"/>
      <c r="D6" s="2"/>
    </row>
    <row r="7" spans="1:4" ht="18.75" x14ac:dyDescent="0.3">
      <c r="A7" s="3"/>
      <c r="B7" s="7"/>
      <c r="C7" s="3"/>
      <c r="D7" s="2"/>
    </row>
    <row r="8" spans="1:4" ht="18.75" x14ac:dyDescent="0.3">
      <c r="A8" s="3"/>
      <c r="B8" s="7"/>
      <c r="C8" s="3"/>
      <c r="D8" s="2"/>
    </row>
    <row r="9" spans="1:4" ht="18.75" x14ac:dyDescent="0.3">
      <c r="A9" s="3" t="s">
        <v>4</v>
      </c>
      <c r="B9" s="4">
        <v>90000</v>
      </c>
      <c r="C9" s="6">
        <v>0.9</v>
      </c>
      <c r="D9" s="2" t="s">
        <v>9</v>
      </c>
    </row>
    <row r="10" spans="1:4" ht="18.75" x14ac:dyDescent="0.3">
      <c r="A10" s="3"/>
      <c r="B10" s="4"/>
      <c r="C10" s="6"/>
      <c r="D10" s="8"/>
    </row>
    <row r="11" spans="1:4" ht="18.75" x14ac:dyDescent="0.3">
      <c r="A11" s="3"/>
      <c r="B11" s="4"/>
      <c r="C11" s="3"/>
      <c r="D11" s="2"/>
    </row>
    <row r="12" spans="1:4" ht="18.75" x14ac:dyDescent="0.3">
      <c r="A12" s="3"/>
      <c r="B12" s="4"/>
      <c r="C12" s="6"/>
      <c r="D12" s="2"/>
    </row>
    <row r="13" spans="1:4" ht="18.75" x14ac:dyDescent="0.3">
      <c r="A13" s="3" t="s">
        <v>17</v>
      </c>
      <c r="B13" s="4">
        <v>5000</v>
      </c>
      <c r="C13" s="3"/>
      <c r="D13" s="2" t="s">
        <v>9</v>
      </c>
    </row>
    <row r="14" spans="1:4" ht="18.75" x14ac:dyDescent="0.3">
      <c r="A14" s="3" t="s">
        <v>5</v>
      </c>
      <c r="B14" s="4">
        <v>15000</v>
      </c>
      <c r="C14" s="6">
        <v>0.85</v>
      </c>
      <c r="D14" s="2" t="s">
        <v>9</v>
      </c>
    </row>
    <row r="15" spans="1:4" ht="18.75" x14ac:dyDescent="0.3">
      <c r="A15" s="3" t="s">
        <v>18</v>
      </c>
      <c r="B15" s="4">
        <v>30000</v>
      </c>
      <c r="C15" s="3"/>
      <c r="D15" s="2" t="s">
        <v>15</v>
      </c>
    </row>
    <row r="16" spans="1:4" ht="18.75" x14ac:dyDescent="0.3">
      <c r="A16" s="3"/>
      <c r="B16" s="4"/>
      <c r="C16" s="6"/>
      <c r="D16" s="2"/>
    </row>
    <row r="17" spans="1:4" ht="18.75" x14ac:dyDescent="0.3">
      <c r="A17" s="3"/>
      <c r="B17" s="4"/>
      <c r="C17" s="6"/>
      <c r="D17" s="2"/>
    </row>
    <row r="18" spans="1:4" ht="18.75" x14ac:dyDescent="0.3">
      <c r="A18" s="3" t="s">
        <v>6</v>
      </c>
      <c r="B18" s="4">
        <v>1000</v>
      </c>
      <c r="C18" s="6">
        <v>0.7</v>
      </c>
      <c r="D18" s="2" t="s">
        <v>9</v>
      </c>
    </row>
    <row r="19" spans="1:4" ht="18.75" x14ac:dyDescent="0.3">
      <c r="A19" s="3"/>
      <c r="B19" s="4"/>
      <c r="C19" s="3"/>
      <c r="D19" s="2"/>
    </row>
    <row r="20" spans="1:4" ht="18.75" x14ac:dyDescent="0.3">
      <c r="A20" s="3" t="s">
        <v>7</v>
      </c>
      <c r="B20" s="4">
        <v>1000</v>
      </c>
      <c r="C20" s="6">
        <v>0.4</v>
      </c>
      <c r="D20" s="2" t="s">
        <v>9</v>
      </c>
    </row>
    <row r="21" spans="1:4" ht="18.75" x14ac:dyDescent="0.3">
      <c r="A21" s="5"/>
      <c r="B21" s="4"/>
      <c r="C21" s="6"/>
      <c r="D21" s="2"/>
    </row>
    <row r="22" spans="1:4" ht="18.75" x14ac:dyDescent="0.3">
      <c r="A22" s="5"/>
      <c r="B22" s="4"/>
      <c r="C22" s="6"/>
      <c r="D22" s="2"/>
    </row>
    <row r="23" spans="1:4" ht="18.75" x14ac:dyDescent="0.3">
      <c r="A23" s="5"/>
      <c r="B23" s="4"/>
      <c r="C23" s="6"/>
      <c r="D23" s="2"/>
    </row>
    <row r="24" spans="1:4" ht="37.5" x14ac:dyDescent="0.3">
      <c r="A24" s="5" t="s">
        <v>24</v>
      </c>
      <c r="B24" s="4">
        <v>20000</v>
      </c>
      <c r="C24" s="3"/>
      <c r="D24" s="2" t="s">
        <v>10</v>
      </c>
    </row>
    <row r="25" spans="1:4" ht="18.75" x14ac:dyDescent="0.3">
      <c r="A25" s="5"/>
      <c r="B25" s="4"/>
      <c r="C25" s="3"/>
      <c r="D25" s="2"/>
    </row>
    <row r="26" spans="1:4" ht="18.75" x14ac:dyDescent="0.3">
      <c r="A26" s="5" t="s">
        <v>20</v>
      </c>
      <c r="B26" s="4">
        <v>5000</v>
      </c>
      <c r="C26" s="6">
        <v>0.9</v>
      </c>
      <c r="D26" s="2" t="s">
        <v>9</v>
      </c>
    </row>
    <row r="27" spans="1:4" ht="18.75" x14ac:dyDescent="0.3">
      <c r="A27" s="3"/>
      <c r="B27" s="4"/>
      <c r="C27" s="3"/>
      <c r="D27" s="2"/>
    </row>
    <row r="28" spans="1:4" ht="18.75" x14ac:dyDescent="0.3">
      <c r="A28" s="3"/>
      <c r="B28" s="4"/>
      <c r="C28" s="3"/>
      <c r="D28" s="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Tinagero</dc:creator>
  <cp:lastModifiedBy>Administrator</cp:lastModifiedBy>
  <cp:lastPrinted>2018-02-05T14:35:57Z</cp:lastPrinted>
  <dcterms:created xsi:type="dcterms:W3CDTF">2017-09-13T16:36:58Z</dcterms:created>
  <dcterms:modified xsi:type="dcterms:W3CDTF">2018-02-05T17:00:15Z</dcterms:modified>
</cp:coreProperties>
</file>